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5" windowWidth="9690" windowHeight="4350" activeTab="0"/>
  </bookViews>
  <sheets>
    <sheet name="TAVOLA 6" sheetId="1" r:id="rId1"/>
  </sheets>
  <definedNames>
    <definedName name="_xlnm.Print_Area" localSheetId="0">'TAVOLA 6'!$A$1:$N$28</definedName>
  </definedNames>
  <calcPr calcMode="manual" fullCalcOnLoad="1"/>
</workbook>
</file>

<file path=xl/sharedStrings.xml><?xml version="1.0" encoding="utf-8"?>
<sst xmlns="http://schemas.openxmlformats.org/spreadsheetml/2006/main" count="39" uniqueCount="34">
  <si>
    <t>Paganti</t>
  </si>
  <si>
    <t>Non paganti</t>
  </si>
  <si>
    <t>Totale Visitatori</t>
  </si>
  <si>
    <t>REGIONE</t>
  </si>
  <si>
    <t xml:space="preserve"> PIEMONTE</t>
  </si>
  <si>
    <t xml:space="preserve"> LOMBARDIA</t>
  </si>
  <si>
    <t xml:space="preserve">  VENETO</t>
  </si>
  <si>
    <t xml:space="preserve"> FRIULI-VENEZIA GIULIA</t>
  </si>
  <si>
    <t xml:space="preserve">  LIGURIA</t>
  </si>
  <si>
    <t xml:space="preserve"> EMILIA ROMAGNA</t>
  </si>
  <si>
    <t xml:space="preserve"> TOSCANA</t>
  </si>
  <si>
    <t xml:space="preserve"> UMBRIA</t>
  </si>
  <si>
    <t xml:space="preserve"> MARCHE</t>
  </si>
  <si>
    <t xml:space="preserve"> ABRUZZO</t>
  </si>
  <si>
    <t xml:space="preserve"> MOLISE</t>
  </si>
  <si>
    <t xml:space="preserve"> PUGLIA</t>
  </si>
  <si>
    <t xml:space="preserve"> BASILICATA</t>
  </si>
  <si>
    <t xml:space="preserve"> CALABRIA</t>
  </si>
  <si>
    <t xml:space="preserve"> SARDEGNA</t>
  </si>
  <si>
    <t>Visitatori</t>
  </si>
  <si>
    <t>Introiti Lordi* (Euro)</t>
  </si>
  <si>
    <t>Introiti Lordi</t>
  </si>
  <si>
    <t>CAMPANIA</t>
  </si>
  <si>
    <t>Tavola 6 - Visitatori e Introiti dei Musei, Monumenti ed Aree Archeologiche Statali per Regione - Confronto con anno precedente</t>
  </si>
  <si>
    <r>
      <t xml:space="preserve">Direzione Generale per l'Organizzazione, gli Affari generali,   l'Innovazione, il Bilancio e il  Personale
Servizio I – Affari Generali, Sistemi Informativi, Tecnologie Innovative
</t>
    </r>
    <r>
      <rPr>
        <b/>
        <i/>
        <sz val="12"/>
        <rFont val="Arial"/>
        <family val="2"/>
      </rPr>
      <t xml:space="preserve">Ufficio di Statistica         </t>
    </r>
    <r>
      <rPr>
        <i/>
        <sz val="12"/>
        <rFont val="Arial"/>
        <family val="2"/>
      </rPr>
      <t xml:space="preserve">          </t>
    </r>
    <r>
      <rPr>
        <sz val="12"/>
        <rFont val="Arial"/>
        <family val="2"/>
      </rPr>
      <t xml:space="preserve">               </t>
    </r>
  </si>
  <si>
    <t>Introiti Netti (Euro)</t>
  </si>
  <si>
    <t xml:space="preserve">Introiti Netti </t>
  </si>
  <si>
    <t>MUSEI, MONUMENTI E AREE ARCHEOLOGICHE STATALI</t>
  </si>
  <si>
    <t>Rilevazione 2010</t>
  </si>
  <si>
    <t>TOTALI  ***</t>
  </si>
  <si>
    <t xml:space="preserve"> LAZIO  ***</t>
  </si>
  <si>
    <t>Confronti % 2010/2009</t>
  </si>
  <si>
    <t xml:space="preserve"> LAZIO  **</t>
  </si>
  <si>
    <t>TOTALI  **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</si>
</sst>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_ ;\-#,##0\ "/>
    <numFmt numFmtId="179" formatCode="#,##0.00_ ;\-#,##0.00\ "/>
  </numFmts>
  <fonts count="10">
    <font>
      <sz val="10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4" fontId="3" fillId="0" borderId="1" xfId="16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41" fontId="5" fillId="0" borderId="0" xfId="16" applyFont="1" applyBorder="1" applyAlignment="1">
      <alignment horizontal="center" vertical="top"/>
    </xf>
    <xf numFmtId="41" fontId="2" fillId="0" borderId="0" xfId="16" applyFont="1" applyBorder="1" applyAlignment="1">
      <alignment horizontal="center" vertical="center"/>
    </xf>
    <xf numFmtId="0" fontId="6" fillId="0" borderId="0" xfId="0" applyFont="1" applyAlignment="1">
      <alignment/>
    </xf>
    <xf numFmtId="4" fontId="3" fillId="0" borderId="2" xfId="16" applyNumberFormat="1" applyFont="1" applyBorder="1" applyAlignment="1">
      <alignment horizontal="right"/>
    </xf>
    <xf numFmtId="41" fontId="3" fillId="0" borderId="3" xfId="16" applyFont="1" applyBorder="1" applyAlignment="1">
      <alignment horizontal="right"/>
    </xf>
    <xf numFmtId="41" fontId="3" fillId="0" borderId="2" xfId="16" applyFont="1" applyBorder="1" applyAlignment="1">
      <alignment horizontal="right"/>
    </xf>
    <xf numFmtId="41" fontId="3" fillId="0" borderId="4" xfId="16" applyFont="1" applyBorder="1" applyAlignment="1">
      <alignment horizontal="right"/>
    </xf>
    <xf numFmtId="41" fontId="3" fillId="0" borderId="1" xfId="16" applyFont="1" applyBorder="1" applyAlignment="1">
      <alignment horizontal="right"/>
    </xf>
    <xf numFmtId="10" fontId="3" fillId="0" borderId="5" xfId="16" applyNumberFormat="1" applyFont="1" applyFill="1" applyBorder="1" applyAlignment="1">
      <alignment horizontal="right"/>
    </xf>
    <xf numFmtId="10" fontId="3" fillId="0" borderId="6" xfId="16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3" fillId="0" borderId="8" xfId="0" applyFont="1" applyBorder="1" applyAlignment="1">
      <alignment horizontal="left" wrapText="1"/>
    </xf>
    <xf numFmtId="0" fontId="3" fillId="0" borderId="9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" fontId="3" fillId="0" borderId="11" xfId="16" applyNumberFormat="1" applyFont="1" applyBorder="1" applyAlignment="1">
      <alignment horizontal="right"/>
    </xf>
    <xf numFmtId="4" fontId="3" fillId="0" borderId="12" xfId="16" applyNumberFormat="1" applyFont="1" applyBorder="1" applyAlignment="1">
      <alignment horizontal="right"/>
    </xf>
    <xf numFmtId="10" fontId="3" fillId="0" borderId="13" xfId="16" applyNumberFormat="1" applyFont="1" applyFill="1" applyBorder="1" applyAlignment="1">
      <alignment horizontal="right"/>
    </xf>
    <xf numFmtId="10" fontId="3" fillId="0" borderId="14" xfId="16" applyNumberFormat="1" applyFont="1" applyFill="1" applyBorder="1" applyAlignment="1">
      <alignment horizontal="right"/>
    </xf>
    <xf numFmtId="10" fontId="3" fillId="0" borderId="15" xfId="16" applyNumberFormat="1" applyFont="1" applyFill="1" applyBorder="1" applyAlignment="1">
      <alignment horizontal="right"/>
    </xf>
    <xf numFmtId="4" fontId="3" fillId="0" borderId="16" xfId="16" applyNumberFormat="1" applyFont="1" applyBorder="1" applyAlignment="1">
      <alignment horizontal="right"/>
    </xf>
    <xf numFmtId="0" fontId="2" fillId="0" borderId="0" xfId="0" applyFont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41" fontId="3" fillId="0" borderId="22" xfId="16" applyFont="1" applyBorder="1" applyAlignment="1">
      <alignment horizontal="right"/>
    </xf>
    <xf numFmtId="41" fontId="3" fillId="0" borderId="23" xfId="16" applyFont="1" applyBorder="1" applyAlignment="1">
      <alignment horizontal="right"/>
    </xf>
    <xf numFmtId="4" fontId="3" fillId="0" borderId="23" xfId="16" applyNumberFormat="1" applyFont="1" applyBorder="1" applyAlignment="1">
      <alignment horizontal="right"/>
    </xf>
    <xf numFmtId="0" fontId="4" fillId="0" borderId="24" xfId="0" applyFont="1" applyFill="1" applyBorder="1" applyAlignment="1">
      <alignment horizontal="center" vertical="center" wrapText="1"/>
    </xf>
    <xf numFmtId="4" fontId="4" fillId="2" borderId="18" xfId="0" applyNumberFormat="1" applyFont="1" applyFill="1" applyBorder="1" applyAlignment="1">
      <alignment horizontal="right" vertical="center"/>
    </xf>
    <xf numFmtId="10" fontId="4" fillId="2" borderId="19" xfId="16" applyNumberFormat="1" applyFont="1" applyFill="1" applyBorder="1" applyAlignment="1">
      <alignment horizontal="right" vertical="center"/>
    </xf>
    <xf numFmtId="4" fontId="4" fillId="2" borderId="21" xfId="0" applyNumberFormat="1" applyFont="1" applyFill="1" applyBorder="1" applyAlignment="1">
      <alignment horizontal="right" vertical="center"/>
    </xf>
    <xf numFmtId="3" fontId="4" fillId="2" borderId="20" xfId="0" applyNumberFormat="1" applyFont="1" applyFill="1" applyBorder="1" applyAlignment="1">
      <alignment horizontal="right" vertical="center"/>
    </xf>
    <xf numFmtId="3" fontId="4" fillId="2" borderId="25" xfId="0" applyNumberFormat="1" applyFont="1" applyFill="1" applyBorder="1" applyAlignment="1">
      <alignment horizontal="right" vertical="center"/>
    </xf>
    <xf numFmtId="3" fontId="4" fillId="2" borderId="18" xfId="0" applyNumberFormat="1" applyFont="1" applyFill="1" applyBorder="1" applyAlignment="1">
      <alignment horizontal="right" vertical="center"/>
    </xf>
    <xf numFmtId="10" fontId="4" fillId="2" borderId="17" xfId="16" applyNumberFormat="1" applyFont="1" applyFill="1" applyBorder="1" applyAlignment="1">
      <alignment horizontal="right" vertical="center"/>
    </xf>
    <xf numFmtId="3" fontId="4" fillId="2" borderId="26" xfId="0" applyNumberFormat="1" applyFont="1" applyFill="1" applyBorder="1" applyAlignment="1">
      <alignment horizontal="right" vertical="center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" fillId="3" borderId="8" xfId="0" applyFont="1" applyFill="1" applyBorder="1" applyAlignment="1">
      <alignment horizontal="right" wrapText="1"/>
    </xf>
    <xf numFmtId="41" fontId="3" fillId="3" borderId="4" xfId="16" applyFont="1" applyFill="1" applyBorder="1" applyAlignment="1">
      <alignment horizontal="right"/>
    </xf>
    <xf numFmtId="41" fontId="3" fillId="3" borderId="1" xfId="16" applyFont="1" applyFill="1" applyBorder="1" applyAlignment="1">
      <alignment horizontal="right"/>
    </xf>
    <xf numFmtId="4" fontId="3" fillId="3" borderId="1" xfId="16" applyNumberFormat="1" applyFont="1" applyFill="1" applyBorder="1" applyAlignment="1">
      <alignment horizontal="right"/>
    </xf>
    <xf numFmtId="4" fontId="3" fillId="3" borderId="12" xfId="16" applyNumberFormat="1" applyFont="1" applyFill="1" applyBorder="1" applyAlignment="1">
      <alignment horizontal="right"/>
    </xf>
    <xf numFmtId="10" fontId="3" fillId="3" borderId="14" xfId="16" applyNumberFormat="1" applyFont="1" applyFill="1" applyBorder="1" applyAlignment="1">
      <alignment horizontal="right"/>
    </xf>
    <xf numFmtId="10" fontId="3" fillId="3" borderId="6" xfId="16" applyNumberFormat="1" applyFont="1" applyFill="1" applyBorder="1" applyAlignment="1">
      <alignment horizontal="right"/>
    </xf>
    <xf numFmtId="10" fontId="3" fillId="3" borderId="5" xfId="16" applyNumberFormat="1" applyFont="1" applyFill="1" applyBorder="1" applyAlignment="1">
      <alignment horizontal="right"/>
    </xf>
    <xf numFmtId="0" fontId="4" fillId="3" borderId="24" xfId="0" applyFont="1" applyFill="1" applyBorder="1" applyAlignment="1">
      <alignment horizontal="right" vertical="center" wrapText="1"/>
    </xf>
    <xf numFmtId="3" fontId="4" fillId="3" borderId="26" xfId="0" applyNumberFormat="1" applyFont="1" applyFill="1" applyBorder="1" applyAlignment="1">
      <alignment horizontal="right" vertical="center"/>
    </xf>
    <xf numFmtId="3" fontId="4" fillId="3" borderId="18" xfId="0" applyNumberFormat="1" applyFont="1" applyFill="1" applyBorder="1" applyAlignment="1">
      <alignment horizontal="right" vertical="center"/>
    </xf>
    <xf numFmtId="4" fontId="4" fillId="3" borderId="18" xfId="0" applyNumberFormat="1" applyFont="1" applyFill="1" applyBorder="1" applyAlignment="1">
      <alignment horizontal="right" vertical="center"/>
    </xf>
    <xf numFmtId="4" fontId="4" fillId="3" borderId="21" xfId="0" applyNumberFormat="1" applyFont="1" applyFill="1" applyBorder="1" applyAlignment="1">
      <alignment horizontal="right" vertical="center"/>
    </xf>
    <xf numFmtId="3" fontId="4" fillId="3" borderId="21" xfId="0" applyNumberFormat="1" applyFont="1" applyFill="1" applyBorder="1" applyAlignment="1">
      <alignment horizontal="right" vertical="center"/>
    </xf>
    <xf numFmtId="10" fontId="4" fillId="3" borderId="17" xfId="16" applyNumberFormat="1" applyFont="1" applyFill="1" applyBorder="1" applyAlignment="1">
      <alignment horizontal="right" vertical="center"/>
    </xf>
    <xf numFmtId="10" fontId="4" fillId="3" borderId="18" xfId="16" applyNumberFormat="1" applyFont="1" applyFill="1" applyBorder="1" applyAlignment="1">
      <alignment horizontal="right" vertical="center"/>
    </xf>
    <xf numFmtId="10" fontId="4" fillId="3" borderId="19" xfId="16" applyNumberFormat="1" applyFont="1" applyFill="1" applyBorder="1" applyAlignment="1">
      <alignment horizontal="right" vertical="center"/>
    </xf>
    <xf numFmtId="10" fontId="4" fillId="2" borderId="18" xfId="16" applyNumberFormat="1" applyFont="1" applyFill="1" applyBorder="1" applyAlignment="1">
      <alignment horizontal="right" vertical="center"/>
    </xf>
    <xf numFmtId="3" fontId="4" fillId="3" borderId="20" xfId="0" applyNumberFormat="1" applyFont="1" applyFill="1" applyBorder="1" applyAlignment="1">
      <alignment horizontal="right" vertical="center"/>
    </xf>
    <xf numFmtId="4" fontId="4" fillId="2" borderId="19" xfId="0" applyNumberFormat="1" applyFont="1" applyFill="1" applyBorder="1" applyAlignment="1">
      <alignment horizontal="right" vertical="center"/>
    </xf>
    <xf numFmtId="4" fontId="4" fillId="3" borderId="19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/>
    </xf>
    <xf numFmtId="0" fontId="2" fillId="0" borderId="2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41" fontId="2" fillId="0" borderId="0" xfId="16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95250</xdr:rowOff>
    </xdr:from>
    <xdr:to>
      <xdr:col>1</xdr:col>
      <xdr:colOff>57150</xdr:colOff>
      <xdr:row>0</xdr:row>
      <xdr:rowOff>533400</xdr:rowOff>
    </xdr:to>
    <xdr:pic>
      <xdr:nvPicPr>
        <xdr:cNvPr id="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0"/>
          <a:ext cx="1181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27</xdr:row>
      <xdr:rowOff>95250</xdr:rowOff>
    </xdr:from>
    <xdr:to>
      <xdr:col>13</xdr:col>
      <xdr:colOff>476250</xdr:colOff>
      <xdr:row>31</xdr:row>
      <xdr:rowOff>9525</xdr:rowOff>
    </xdr:to>
    <xdr:sp>
      <xdr:nvSpPr>
        <xdr:cNvPr id="2" name="TextBox 40"/>
        <xdr:cNvSpPr txBox="1">
          <a:spLocks noChangeArrowheads="1"/>
        </xdr:cNvSpPr>
      </xdr:nvSpPr>
      <xdr:spPr>
        <a:xfrm>
          <a:off x="47625" y="6286500"/>
          <a:ext cx="964882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    Al lordo dell'eventuale aggio spettante al Concessionario del servizio di biglietteria, ove presente.
**    Si segnala che, nell'Istituto Pantheon, ad ingresso gratuito, è stato  adottato ,  da aprile 2010, un metodo di rilevazione campionaria che ha fornito un maggior numero di affluenze rispetto a quello precedente,  basato sul registro delle presenze .
***  Confronto senza i dati del Pantheon (vedi riferimento nota**)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workbookViewId="0" topLeftCell="A1">
      <selection activeCell="K27" sqref="K27"/>
    </sheetView>
  </sheetViews>
  <sheetFormatPr defaultColWidth="9.140625" defaultRowHeight="12.75"/>
  <cols>
    <col min="1" max="1" width="17.57421875" style="0" customWidth="1"/>
    <col min="2" max="3" width="9.28125" style="0" customWidth="1"/>
    <col min="4" max="4" width="9.7109375" style="0" customWidth="1"/>
    <col min="5" max="5" width="12.00390625" style="0" customWidth="1"/>
    <col min="6" max="6" width="11.421875" style="0" customWidth="1"/>
    <col min="7" max="7" width="10.7109375" style="0" customWidth="1"/>
    <col min="8" max="8" width="9.421875" style="0" customWidth="1"/>
    <col min="9" max="9" width="9.57421875" style="0" customWidth="1"/>
    <col min="10" max="11" width="11.421875" style="0" customWidth="1"/>
    <col min="12" max="12" width="8.140625" style="0" customWidth="1"/>
    <col min="13" max="13" width="8.28125" style="0" customWidth="1"/>
    <col min="14" max="14" width="7.421875" style="0" customWidth="1"/>
    <col min="16" max="16" width="0" style="0" hidden="1" customWidth="1"/>
  </cols>
  <sheetData>
    <row r="1" spans="2:13" ht="48" customHeight="1">
      <c r="B1" s="70" t="s">
        <v>24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2:15" ht="12.75">
      <c r="B2" s="73" t="s">
        <v>28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3"/>
      <c r="O2" s="3"/>
    </row>
    <row r="3" spans="1:14" ht="17.25" customHeight="1">
      <c r="A3" s="5"/>
      <c r="B3" s="73" t="s">
        <v>27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4"/>
    </row>
    <row r="4" spans="1:13" ht="12.75">
      <c r="A4" s="72" t="s">
        <v>23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</row>
    <row r="5" spans="1:13" ht="3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ht="28.5" customHeight="1" thickBot="1" thickTop="1">
      <c r="A6" s="23"/>
      <c r="B6" s="65">
        <v>2009</v>
      </c>
      <c r="C6" s="66"/>
      <c r="D6" s="66"/>
      <c r="E6" s="66"/>
      <c r="F6" s="67"/>
      <c r="G6" s="65">
        <v>2010</v>
      </c>
      <c r="H6" s="66"/>
      <c r="I6" s="66"/>
      <c r="J6" s="66"/>
      <c r="K6" s="67"/>
      <c r="L6" s="68" t="s">
        <v>31</v>
      </c>
      <c r="M6" s="68"/>
      <c r="N6" s="69"/>
    </row>
    <row r="7" spans="1:14" ht="39" customHeight="1" thickBot="1" thickTop="1">
      <c r="A7" s="13" t="s">
        <v>3</v>
      </c>
      <c r="B7" s="24" t="s">
        <v>0</v>
      </c>
      <c r="C7" s="25" t="s">
        <v>1</v>
      </c>
      <c r="D7" s="25" t="s">
        <v>2</v>
      </c>
      <c r="E7" s="25" t="s">
        <v>20</v>
      </c>
      <c r="F7" s="26" t="s">
        <v>25</v>
      </c>
      <c r="G7" s="24" t="s">
        <v>0</v>
      </c>
      <c r="H7" s="25" t="s">
        <v>1</v>
      </c>
      <c r="I7" s="25" t="s">
        <v>2</v>
      </c>
      <c r="J7" s="25" t="s">
        <v>20</v>
      </c>
      <c r="K7" s="26" t="s">
        <v>25</v>
      </c>
      <c r="L7" s="27" t="s">
        <v>19</v>
      </c>
      <c r="M7" s="28" t="s">
        <v>21</v>
      </c>
      <c r="N7" s="26" t="s">
        <v>26</v>
      </c>
    </row>
    <row r="8" spans="1:14" ht="13.5" customHeight="1" thickTop="1">
      <c r="A8" s="14" t="s">
        <v>4</v>
      </c>
      <c r="B8" s="7">
        <v>427481</v>
      </c>
      <c r="C8" s="8">
        <v>548675</v>
      </c>
      <c r="D8" s="8">
        <v>976156</v>
      </c>
      <c r="E8" s="6">
        <v>2182121.5</v>
      </c>
      <c r="F8" s="17">
        <v>719615.5</v>
      </c>
      <c r="G8" s="7">
        <v>487220</v>
      </c>
      <c r="H8" s="8">
        <v>695341</v>
      </c>
      <c r="I8" s="8">
        <v>1182561</v>
      </c>
      <c r="J8" s="6">
        <v>2569093.75</v>
      </c>
      <c r="K8" s="17">
        <v>759543.75</v>
      </c>
      <c r="L8" s="19">
        <f>I8/D8-1</f>
        <v>0.21144673597252894</v>
      </c>
      <c r="M8" s="12">
        <f>J8/E8-1</f>
        <v>0.1773376276252261</v>
      </c>
      <c r="N8" s="11">
        <f>K8/F8-1</f>
        <v>0.055485533593981895</v>
      </c>
    </row>
    <row r="9" spans="1:14" ht="15.75" customHeight="1">
      <c r="A9" s="14" t="s">
        <v>5</v>
      </c>
      <c r="B9" s="9">
        <v>814886</v>
      </c>
      <c r="C9" s="10">
        <v>620000</v>
      </c>
      <c r="D9" s="10">
        <v>1434886</v>
      </c>
      <c r="E9" s="1">
        <v>5043434.97</v>
      </c>
      <c r="F9" s="18">
        <v>3738380.95</v>
      </c>
      <c r="G9" s="9">
        <v>781910</v>
      </c>
      <c r="H9" s="10">
        <v>613448</v>
      </c>
      <c r="I9" s="10">
        <v>1395358</v>
      </c>
      <c r="J9" s="1">
        <v>4477621.5</v>
      </c>
      <c r="K9" s="18">
        <v>3566941.9</v>
      </c>
      <c r="L9" s="20">
        <f>I9/D9-1</f>
        <v>-0.027547833068271577</v>
      </c>
      <c r="M9" s="12">
        <f aca="true" t="shared" si="0" ref="M9:M25">J9/E9-1</f>
        <v>-0.11218811650504934</v>
      </c>
      <c r="N9" s="11">
        <f aca="true" t="shared" si="1" ref="N9:N25">K9/F9-1</f>
        <v>-0.04585917066584677</v>
      </c>
    </row>
    <row r="10" spans="1:14" ht="15.75" customHeight="1">
      <c r="A10" s="14" t="s">
        <v>6</v>
      </c>
      <c r="B10" s="9">
        <v>636467</v>
      </c>
      <c r="C10" s="10">
        <v>287785</v>
      </c>
      <c r="D10" s="10">
        <v>924252</v>
      </c>
      <c r="E10" s="1">
        <v>2399443.37</v>
      </c>
      <c r="F10" s="18">
        <v>1818428.04</v>
      </c>
      <c r="G10" s="9">
        <v>640585</v>
      </c>
      <c r="H10" s="10">
        <v>285003</v>
      </c>
      <c r="I10" s="10">
        <v>925588</v>
      </c>
      <c r="J10" s="1">
        <v>2385148.84</v>
      </c>
      <c r="K10" s="18">
        <v>1723980.56</v>
      </c>
      <c r="L10" s="20">
        <f>I10/D10-1</f>
        <v>0.0014454932204637227</v>
      </c>
      <c r="M10" s="12">
        <f t="shared" si="0"/>
        <v>-0.005957435869803573</v>
      </c>
      <c r="N10" s="11">
        <f t="shared" si="1"/>
        <v>-0.0519390803058668</v>
      </c>
    </row>
    <row r="11" spans="1:14" ht="15.75" customHeight="1">
      <c r="A11" s="14" t="s">
        <v>7</v>
      </c>
      <c r="B11" s="9">
        <v>146202</v>
      </c>
      <c r="C11" s="10">
        <v>3367422</v>
      </c>
      <c r="D11" s="10">
        <v>3513624</v>
      </c>
      <c r="E11" s="1">
        <v>543784</v>
      </c>
      <c r="F11" s="18">
        <v>474961.12</v>
      </c>
      <c r="G11" s="9">
        <v>144386</v>
      </c>
      <c r="H11" s="10">
        <v>3585008</v>
      </c>
      <c r="I11" s="10">
        <v>3729394</v>
      </c>
      <c r="J11" s="1">
        <v>543622</v>
      </c>
      <c r="K11" s="18">
        <v>475451.38</v>
      </c>
      <c r="L11" s="20">
        <f aca="true" t="shared" si="2" ref="L11:L25">I11/D11-1</f>
        <v>0.06140953044491959</v>
      </c>
      <c r="M11" s="12">
        <f t="shared" si="0"/>
        <v>-0.00029791240639664984</v>
      </c>
      <c r="N11" s="11">
        <f t="shared" si="1"/>
        <v>0.0010322108049602985</v>
      </c>
    </row>
    <row r="12" spans="1:14" ht="15.75" customHeight="1">
      <c r="A12" s="14" t="s">
        <v>8</v>
      </c>
      <c r="B12" s="9">
        <v>27095</v>
      </c>
      <c r="C12" s="10">
        <v>48120</v>
      </c>
      <c r="D12" s="10">
        <v>75215</v>
      </c>
      <c r="E12" s="1">
        <v>79093.2</v>
      </c>
      <c r="F12" s="18">
        <v>79093.2</v>
      </c>
      <c r="G12" s="9">
        <v>30751</v>
      </c>
      <c r="H12" s="10">
        <v>57177</v>
      </c>
      <c r="I12" s="10">
        <v>87928</v>
      </c>
      <c r="J12" s="1">
        <v>93740.35</v>
      </c>
      <c r="K12" s="18">
        <v>93740.35</v>
      </c>
      <c r="L12" s="20">
        <f t="shared" si="2"/>
        <v>0.16902213654191311</v>
      </c>
      <c r="M12" s="12">
        <f t="shared" si="0"/>
        <v>0.18518848649441422</v>
      </c>
      <c r="N12" s="11">
        <f t="shared" si="1"/>
        <v>0.18518848649441422</v>
      </c>
    </row>
    <row r="13" spans="1:14" ht="15.75" customHeight="1">
      <c r="A13" s="14" t="s">
        <v>9</v>
      </c>
      <c r="B13" s="9">
        <v>241436</v>
      </c>
      <c r="C13" s="10">
        <v>518075</v>
      </c>
      <c r="D13" s="10">
        <v>759511</v>
      </c>
      <c r="E13" s="1">
        <v>772281</v>
      </c>
      <c r="F13" s="18">
        <v>633770.32</v>
      </c>
      <c r="G13" s="9">
        <v>259989</v>
      </c>
      <c r="H13" s="10">
        <v>527740</v>
      </c>
      <c r="I13" s="10">
        <v>787729</v>
      </c>
      <c r="J13" s="1">
        <v>824354.3</v>
      </c>
      <c r="K13" s="18">
        <v>693841.6</v>
      </c>
      <c r="L13" s="20">
        <f t="shared" si="2"/>
        <v>0.03715285229575338</v>
      </c>
      <c r="M13" s="12">
        <f t="shared" si="0"/>
        <v>0.06742791807645143</v>
      </c>
      <c r="N13" s="11">
        <f t="shared" si="1"/>
        <v>0.09478399051568087</v>
      </c>
    </row>
    <row r="14" spans="1:14" ht="15.75" customHeight="1">
      <c r="A14" s="14" t="s">
        <v>10</v>
      </c>
      <c r="B14" s="9">
        <v>3392223</v>
      </c>
      <c r="C14" s="10">
        <v>1820567</v>
      </c>
      <c r="D14" s="10">
        <v>5212790</v>
      </c>
      <c r="E14" s="1">
        <v>19459566.5</v>
      </c>
      <c r="F14" s="18">
        <v>16829038.67</v>
      </c>
      <c r="G14" s="9">
        <v>3570535</v>
      </c>
      <c r="H14" s="10">
        <v>1858260</v>
      </c>
      <c r="I14" s="10">
        <v>5428795</v>
      </c>
      <c r="J14" s="1">
        <v>20624040.63</v>
      </c>
      <c r="K14" s="18">
        <v>17655516.65</v>
      </c>
      <c r="L14" s="20">
        <f t="shared" si="2"/>
        <v>0.041437502757640354</v>
      </c>
      <c r="M14" s="12">
        <f t="shared" si="0"/>
        <v>0.059840702515135735</v>
      </c>
      <c r="N14" s="11">
        <f t="shared" si="1"/>
        <v>0.049110231202528665</v>
      </c>
    </row>
    <row r="15" spans="1:14" ht="15.75" customHeight="1">
      <c r="A15" s="14" t="s">
        <v>11</v>
      </c>
      <c r="B15" s="9">
        <v>86106</v>
      </c>
      <c r="C15" s="10">
        <v>129733</v>
      </c>
      <c r="D15" s="10">
        <v>215839</v>
      </c>
      <c r="E15" s="1">
        <v>311056.89</v>
      </c>
      <c r="F15" s="18">
        <v>282417.47</v>
      </c>
      <c r="G15" s="9">
        <v>100240</v>
      </c>
      <c r="H15" s="10">
        <v>132923</v>
      </c>
      <c r="I15" s="10">
        <v>233163</v>
      </c>
      <c r="J15" s="1">
        <v>391628.74</v>
      </c>
      <c r="K15" s="18">
        <v>357420.88</v>
      </c>
      <c r="L15" s="20">
        <f t="shared" si="2"/>
        <v>0.08026352976060869</v>
      </c>
      <c r="M15" s="12">
        <f t="shared" si="0"/>
        <v>0.2590260900506012</v>
      </c>
      <c r="N15" s="11">
        <f t="shared" si="1"/>
        <v>0.2655763823675641</v>
      </c>
    </row>
    <row r="16" spans="1:14" ht="15.75" customHeight="1">
      <c r="A16" s="14" t="s">
        <v>12</v>
      </c>
      <c r="B16" s="9">
        <v>210358</v>
      </c>
      <c r="C16" s="10">
        <v>311988</v>
      </c>
      <c r="D16" s="10">
        <v>522346</v>
      </c>
      <c r="E16" s="1">
        <v>715848</v>
      </c>
      <c r="F16" s="18">
        <v>621636.4</v>
      </c>
      <c r="G16" s="9">
        <v>191410</v>
      </c>
      <c r="H16" s="10">
        <v>286486</v>
      </c>
      <c r="I16" s="10">
        <v>477896</v>
      </c>
      <c r="J16" s="1">
        <v>685629</v>
      </c>
      <c r="K16" s="18">
        <v>595935.62</v>
      </c>
      <c r="L16" s="20">
        <f t="shared" si="2"/>
        <v>-0.08509685151221602</v>
      </c>
      <c r="M16" s="12">
        <f t="shared" si="0"/>
        <v>-0.042214268950950484</v>
      </c>
      <c r="N16" s="11">
        <f t="shared" si="1"/>
        <v>-0.04134375014075753</v>
      </c>
    </row>
    <row r="17" spans="1:17" ht="15.75" customHeight="1">
      <c r="A17" s="14" t="s">
        <v>32</v>
      </c>
      <c r="B17" s="9">
        <v>5536434</v>
      </c>
      <c r="C17" s="10">
        <v>6142440</v>
      </c>
      <c r="D17" s="10">
        <v>11678874</v>
      </c>
      <c r="E17" s="1">
        <v>41498679.75</v>
      </c>
      <c r="F17" s="18">
        <v>35994489.55</v>
      </c>
      <c r="G17" s="9">
        <v>6015999</v>
      </c>
      <c r="H17" s="10">
        <v>9391653</v>
      </c>
      <c r="I17" s="10">
        <v>15407652</v>
      </c>
      <c r="J17" s="1">
        <v>45398157.5</v>
      </c>
      <c r="K17" s="18">
        <v>39366304.87</v>
      </c>
      <c r="L17" s="20">
        <f aca="true" t="shared" si="3" ref="L17:N18">I17/D17-1</f>
        <v>0.3192754712483412</v>
      </c>
      <c r="M17" s="12">
        <f t="shared" si="3"/>
        <v>0.09396630865106026</v>
      </c>
      <c r="N17" s="11">
        <f t="shared" si="3"/>
        <v>0.09367587545077449</v>
      </c>
      <c r="Q17" s="41"/>
    </row>
    <row r="18" spans="1:14" ht="15.75" customHeight="1">
      <c r="A18" s="43" t="s">
        <v>30</v>
      </c>
      <c r="B18" s="44">
        <v>5536434</v>
      </c>
      <c r="C18" s="45">
        <f>C17-1714200</f>
        <v>4428240</v>
      </c>
      <c r="D18" s="45">
        <f>B18+C18</f>
        <v>9964674</v>
      </c>
      <c r="E18" s="46">
        <v>41498679.75</v>
      </c>
      <c r="F18" s="47">
        <v>35994489.55</v>
      </c>
      <c r="G18" s="44">
        <v>6015999</v>
      </c>
      <c r="H18" s="45">
        <f>H17-4721200</f>
        <v>4670453</v>
      </c>
      <c r="I18" s="45">
        <f>G18+H18</f>
        <v>10686452</v>
      </c>
      <c r="J18" s="46">
        <v>45398157.5</v>
      </c>
      <c r="K18" s="47">
        <v>39366304.87</v>
      </c>
      <c r="L18" s="48">
        <f>I18/D18-1</f>
        <v>0.07243367921519561</v>
      </c>
      <c r="M18" s="49">
        <f t="shared" si="3"/>
        <v>0.09396630865106026</v>
      </c>
      <c r="N18" s="50">
        <f t="shared" si="3"/>
        <v>0.09367587545077449</v>
      </c>
    </row>
    <row r="19" spans="1:14" ht="15.75" customHeight="1">
      <c r="A19" s="14" t="s">
        <v>13</v>
      </c>
      <c r="B19" s="9">
        <v>14779</v>
      </c>
      <c r="C19" s="10">
        <v>49034</v>
      </c>
      <c r="D19" s="10">
        <v>63813</v>
      </c>
      <c r="E19" s="1">
        <v>33591</v>
      </c>
      <c r="F19" s="18">
        <v>33591</v>
      </c>
      <c r="G19" s="9">
        <v>20558</v>
      </c>
      <c r="H19" s="10">
        <v>114620</v>
      </c>
      <c r="I19" s="10">
        <v>135178</v>
      </c>
      <c r="J19" s="1">
        <v>41353</v>
      </c>
      <c r="K19" s="18">
        <v>41353</v>
      </c>
      <c r="L19" s="20">
        <f t="shared" si="2"/>
        <v>1.11834579160986</v>
      </c>
      <c r="M19" s="12">
        <f t="shared" si="0"/>
        <v>0.23107379952963591</v>
      </c>
      <c r="N19" s="11">
        <f t="shared" si="1"/>
        <v>0.23107379952963591</v>
      </c>
    </row>
    <row r="20" spans="1:14" ht="15.75" customHeight="1">
      <c r="A20" s="14" t="s">
        <v>14</v>
      </c>
      <c r="B20" s="9">
        <v>7660</v>
      </c>
      <c r="C20" s="10">
        <v>27921</v>
      </c>
      <c r="D20" s="10">
        <v>35581</v>
      </c>
      <c r="E20" s="1">
        <v>14244</v>
      </c>
      <c r="F20" s="18">
        <v>14244</v>
      </c>
      <c r="G20" s="9">
        <v>9642</v>
      </c>
      <c r="H20" s="10">
        <v>50855</v>
      </c>
      <c r="I20" s="10">
        <v>60497</v>
      </c>
      <c r="J20" s="1">
        <v>18160</v>
      </c>
      <c r="K20" s="18">
        <v>18160</v>
      </c>
      <c r="L20" s="20">
        <f t="shared" si="2"/>
        <v>0.7002613754531912</v>
      </c>
      <c r="M20" s="12">
        <f t="shared" si="0"/>
        <v>0.27492277450154456</v>
      </c>
      <c r="N20" s="11">
        <f t="shared" si="1"/>
        <v>0.27492277450154456</v>
      </c>
    </row>
    <row r="21" spans="1:14" ht="15.75" customHeight="1">
      <c r="A21" s="15" t="s">
        <v>22</v>
      </c>
      <c r="B21" s="9">
        <v>2719576</v>
      </c>
      <c r="C21" s="10">
        <v>3076921</v>
      </c>
      <c r="D21" s="10">
        <v>5796497</v>
      </c>
      <c r="E21" s="1">
        <v>22969468.01</v>
      </c>
      <c r="F21" s="18">
        <v>20609382.91</v>
      </c>
      <c r="G21" s="9">
        <v>2927158</v>
      </c>
      <c r="H21" s="10">
        <v>3317174</v>
      </c>
      <c r="I21" s="10">
        <v>6244332</v>
      </c>
      <c r="J21" s="1">
        <v>25450298.48</v>
      </c>
      <c r="K21" s="18">
        <v>22643113.59</v>
      </c>
      <c r="L21" s="20">
        <f t="shared" si="2"/>
        <v>0.07725959316463027</v>
      </c>
      <c r="M21" s="12">
        <f t="shared" si="0"/>
        <v>0.10800556934622696</v>
      </c>
      <c r="N21" s="11">
        <f t="shared" si="1"/>
        <v>0.09867984349076275</v>
      </c>
    </row>
    <row r="22" spans="1:14" ht="15.75" customHeight="1">
      <c r="A22" s="14" t="s">
        <v>15</v>
      </c>
      <c r="B22" s="9">
        <v>179568</v>
      </c>
      <c r="C22" s="10">
        <v>305601</v>
      </c>
      <c r="D22" s="10">
        <v>485169</v>
      </c>
      <c r="E22" s="1">
        <v>467810.75</v>
      </c>
      <c r="F22" s="18">
        <v>450516.1</v>
      </c>
      <c r="G22" s="9">
        <v>197156</v>
      </c>
      <c r="H22" s="10">
        <v>345308</v>
      </c>
      <c r="I22" s="10">
        <v>542464</v>
      </c>
      <c r="J22" s="1">
        <v>501505.5</v>
      </c>
      <c r="K22" s="18">
        <v>486184.6</v>
      </c>
      <c r="L22" s="20">
        <f t="shared" si="2"/>
        <v>0.11809287073164199</v>
      </c>
      <c r="M22" s="12">
        <f t="shared" si="0"/>
        <v>0.07202645514238393</v>
      </c>
      <c r="N22" s="11">
        <f t="shared" si="1"/>
        <v>0.07917253123695245</v>
      </c>
    </row>
    <row r="23" spans="1:14" ht="15.75" customHeight="1">
      <c r="A23" s="14" t="s">
        <v>16</v>
      </c>
      <c r="B23" s="9">
        <v>39437</v>
      </c>
      <c r="C23" s="10">
        <v>148587</v>
      </c>
      <c r="D23" s="10">
        <v>188024</v>
      </c>
      <c r="E23" s="1">
        <v>90231</v>
      </c>
      <c r="F23" s="18">
        <v>90231</v>
      </c>
      <c r="G23" s="9">
        <v>46731</v>
      </c>
      <c r="H23" s="10">
        <v>178814</v>
      </c>
      <c r="I23" s="10">
        <v>225545</v>
      </c>
      <c r="J23" s="1">
        <v>108396.25</v>
      </c>
      <c r="K23" s="18">
        <v>108396.25</v>
      </c>
      <c r="L23" s="20">
        <f t="shared" si="2"/>
        <v>0.19955431221546194</v>
      </c>
      <c r="M23" s="12">
        <f t="shared" si="0"/>
        <v>0.2013193913400051</v>
      </c>
      <c r="N23" s="11">
        <f t="shared" si="1"/>
        <v>0.2013193913400051</v>
      </c>
    </row>
    <row r="24" spans="1:14" ht="15.75" customHeight="1">
      <c r="A24" s="14" t="s">
        <v>17</v>
      </c>
      <c r="B24" s="9">
        <v>52644</v>
      </c>
      <c r="C24" s="10">
        <v>198930</v>
      </c>
      <c r="D24" s="10">
        <v>251574</v>
      </c>
      <c r="E24" s="1">
        <v>163624</v>
      </c>
      <c r="F24" s="18">
        <v>143177.85</v>
      </c>
      <c r="G24" s="9">
        <v>15646</v>
      </c>
      <c r="H24" s="10">
        <v>146723</v>
      </c>
      <c r="I24" s="10">
        <v>162369</v>
      </c>
      <c r="J24" s="1">
        <v>29718</v>
      </c>
      <c r="K24" s="18">
        <v>27434.21</v>
      </c>
      <c r="L24" s="20">
        <f t="shared" si="2"/>
        <v>-0.35458751699301194</v>
      </c>
      <c r="M24" s="12">
        <f t="shared" si="0"/>
        <v>-0.8183762773187307</v>
      </c>
      <c r="N24" s="11">
        <f t="shared" si="1"/>
        <v>-0.8083906833354462</v>
      </c>
    </row>
    <row r="25" spans="1:14" ht="15.75" customHeight="1" thickBot="1">
      <c r="A25" s="16" t="s">
        <v>18</v>
      </c>
      <c r="B25" s="29">
        <v>72014</v>
      </c>
      <c r="C25" s="30">
        <v>173979</v>
      </c>
      <c r="D25" s="30">
        <v>245993</v>
      </c>
      <c r="E25" s="31">
        <v>307663</v>
      </c>
      <c r="F25" s="22">
        <v>296973.23</v>
      </c>
      <c r="G25" s="29">
        <v>76536</v>
      </c>
      <c r="H25" s="30">
        <v>233976</v>
      </c>
      <c r="I25" s="30">
        <v>310512</v>
      </c>
      <c r="J25" s="31">
        <v>341838.5</v>
      </c>
      <c r="K25" s="22">
        <v>337715.62</v>
      </c>
      <c r="L25" s="21">
        <f t="shared" si="2"/>
        <v>0.2622798209705155</v>
      </c>
      <c r="M25" s="12">
        <f t="shared" si="0"/>
        <v>0.11108095546100771</v>
      </c>
      <c r="N25" s="11">
        <f t="shared" si="1"/>
        <v>0.13719213007852593</v>
      </c>
    </row>
    <row r="26" spans="1:17" ht="22.5" customHeight="1" thickBot="1" thickTop="1">
      <c r="A26" s="32" t="s">
        <v>33</v>
      </c>
      <c r="B26" s="40">
        <f aca="true" t="shared" si="4" ref="B26:K26">SUM(B8:B17,B19:B25)</f>
        <v>14604366</v>
      </c>
      <c r="C26" s="38">
        <f t="shared" si="4"/>
        <v>17775778</v>
      </c>
      <c r="D26" s="36">
        <f t="shared" si="4"/>
        <v>32380144</v>
      </c>
      <c r="E26" s="33">
        <f t="shared" si="4"/>
        <v>97051940.94000001</v>
      </c>
      <c r="F26" s="62">
        <f t="shared" si="4"/>
        <v>82829947.30999999</v>
      </c>
      <c r="G26" s="36">
        <f t="shared" si="4"/>
        <v>15516452</v>
      </c>
      <c r="H26" s="37">
        <f t="shared" si="4"/>
        <v>21820509</v>
      </c>
      <c r="I26" s="38">
        <f t="shared" si="4"/>
        <v>37336961</v>
      </c>
      <c r="J26" s="33">
        <f>SUM(J8:J17,J19:J25)</f>
        <v>104484306.34</v>
      </c>
      <c r="K26" s="35">
        <f>SUM(K8:K17,K19:K25)</f>
        <v>88951034.82999998</v>
      </c>
      <c r="L26" s="39">
        <f aca="true" t="shared" si="5" ref="L26:N27">I26/D26-1</f>
        <v>0.15308199370577236</v>
      </c>
      <c r="M26" s="60">
        <f t="shared" si="5"/>
        <v>0.07658131643750288</v>
      </c>
      <c r="N26" s="34">
        <f t="shared" si="5"/>
        <v>0.0738994496409755</v>
      </c>
      <c r="Q26" s="41"/>
    </row>
    <row r="27" spans="1:17" ht="22.5" customHeight="1" thickBot="1" thickTop="1">
      <c r="A27" s="51" t="s">
        <v>29</v>
      </c>
      <c r="B27" s="52">
        <f>SUM(B8:B16,B18:B25)</f>
        <v>14604366</v>
      </c>
      <c r="C27" s="53">
        <f>SUM(C8:C16,C18:C25)</f>
        <v>16061578</v>
      </c>
      <c r="D27" s="53">
        <f>SUM(B27:C27)</f>
        <v>30665944</v>
      </c>
      <c r="E27" s="54">
        <f>SUM(E8:E16,E18:E25)</f>
        <v>97051940.94000001</v>
      </c>
      <c r="F27" s="63">
        <f>SUM(F8:F16,F18:F25)</f>
        <v>82829947.30999999</v>
      </c>
      <c r="G27" s="61">
        <f>SUM(G8:G16,G18:G25)</f>
        <v>15516452</v>
      </c>
      <c r="H27" s="56">
        <f>H26-4721200</f>
        <v>17099309</v>
      </c>
      <c r="I27" s="53">
        <f>SUM(G27:H27)</f>
        <v>32615761</v>
      </c>
      <c r="J27" s="54">
        <f>SUM(J8:J16,J18:J25)</f>
        <v>104484306.34</v>
      </c>
      <c r="K27" s="55">
        <f>SUM(K8:K16,K18:K25)</f>
        <v>88951034.82999998</v>
      </c>
      <c r="L27" s="57">
        <f t="shared" si="5"/>
        <v>0.06358248746557416</v>
      </c>
      <c r="M27" s="58">
        <f t="shared" si="5"/>
        <v>0.07658131643750288</v>
      </c>
      <c r="N27" s="59">
        <f t="shared" si="5"/>
        <v>0.0738994496409755</v>
      </c>
      <c r="Q27" s="41"/>
    </row>
    <row r="28" ht="13.5" thickTop="1"/>
    <row r="34" ht="12.75">
      <c r="H34" s="64"/>
    </row>
    <row r="35" spans="5:8" ht="12.75">
      <c r="E35" s="42"/>
      <c r="F35" s="42"/>
      <c r="H35" s="64"/>
    </row>
    <row r="36" ht="12.75">
      <c r="I36" s="64"/>
    </row>
    <row r="37" ht="12.75">
      <c r="H37" s="64"/>
    </row>
  </sheetData>
  <mergeCells count="7">
    <mergeCell ref="G6:K6"/>
    <mergeCell ref="B6:F6"/>
    <mergeCell ref="L6:N6"/>
    <mergeCell ref="B1:M1"/>
    <mergeCell ref="A4:M4"/>
    <mergeCell ref="B2:M2"/>
    <mergeCell ref="B3:M3"/>
  </mergeCells>
  <printOptions horizontalCentered="1"/>
  <pageMargins left="0" right="0" top="0.35" bottom="0.16" header="0.15748031496062992" footer="0.35"/>
  <pageSetup horizontalDpi="300" verticalDpi="300" orientation="landscape" paperSize="9" r:id="rId2"/>
  <headerFooter alignWithMargins="0">
    <oddHeader>&amp;R&amp;D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Beni Culturali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MBAC</cp:lastModifiedBy>
  <cp:lastPrinted>2011-06-20T13:14:33Z</cp:lastPrinted>
  <dcterms:created xsi:type="dcterms:W3CDTF">2003-02-04T11:58:37Z</dcterms:created>
  <dcterms:modified xsi:type="dcterms:W3CDTF">2012-01-05T10:05:01Z</dcterms:modified>
  <cp:category/>
  <cp:version/>
  <cp:contentType/>
  <cp:contentStatus/>
</cp:coreProperties>
</file>